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b\Desktop\XXX4\"/>
    </mc:Choice>
  </mc:AlternateContent>
  <xr:revisionPtr revIDLastSave="0" documentId="13_ncr:1_{748C210D-02E3-4197-92FA-F1611F65055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Limity (wg rozporządzenia)" sheetId="1" r:id="rId1"/>
    <sheet name="Kalkulator — przykłady" sheetId="2" r:id="rId2"/>
    <sheet name="Twoje wyliczeni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" i="1"/>
  <c r="C3" i="1"/>
  <c r="C4" i="1"/>
  <c r="C6" i="1"/>
  <c r="C7" i="1"/>
  <c r="C8" i="1"/>
  <c r="C9" i="1"/>
  <c r="C10" i="1"/>
  <c r="C12" i="1"/>
  <c r="C13" i="1"/>
  <c r="C14" i="1"/>
  <c r="C15" i="1"/>
  <c r="C16" i="1"/>
  <c r="C18" i="1"/>
  <c r="C2" i="1"/>
  <c r="E4" i="3"/>
  <c r="F4" i="3" s="1"/>
  <c r="E3" i="3"/>
  <c r="F3" i="3" s="1"/>
  <c r="E2" i="3"/>
  <c r="F2" i="3" s="1"/>
</calcChain>
</file>

<file path=xl/sharedStrings.xml><?xml version="1.0" encoding="utf-8"?>
<sst xmlns="http://schemas.openxmlformats.org/spreadsheetml/2006/main" count="44" uniqueCount="41">
  <si>
    <t>Typ jednostki (wg rozporządzenia)</t>
  </si>
  <si>
    <t>Limit dofinansowania (G) [zł]</t>
  </si>
  <si>
    <t>Przedszkole (≤100 dzieci)</t>
  </si>
  <si>
    <t>Przedszkole (101–200 dzieci)</t>
  </si>
  <si>
    <t>Przedszkole (&gt;200 dzieci)</t>
  </si>
  <si>
    <t>Szkoła podstawowa (≤100 uczniów)</t>
  </si>
  <si>
    <t>Szkoła podstawowa (101–300 uczniów)</t>
  </si>
  <si>
    <t>Szkoła podstawowa (301–600 uczniów)</t>
  </si>
  <si>
    <t>Szkoła podstawowa (601–1000 uczniów)</t>
  </si>
  <si>
    <t>Szkoła podstawowa (&gt;1000 uczniów)</t>
  </si>
  <si>
    <t>Szkoła ponadpodstawowa (≤100 uczniów)</t>
  </si>
  <si>
    <t>Szkoła ponadpodstawowa (101–300 uczniów)</t>
  </si>
  <si>
    <t>Szkoła ponadpodstawowa (301–600 uczniów)</t>
  </si>
  <si>
    <t>Szkoła ponadpodstawowa (601–1000 uczniów)</t>
  </si>
  <si>
    <t>Szkoła ponadpodstawowa (&gt;1000 uczniów)</t>
  </si>
  <si>
    <t>Placówki art. 2 pkt 3–8 / placówki ministra / PPP / CKZ / MOW/MOS/SOSW/SOW/ORW / bursy/DWD</t>
  </si>
  <si>
    <t>Szkoły w ORPEG (wg skali dla SP/LO)</t>
  </si>
  <si>
    <t>Typ jednostki (przykład)</t>
  </si>
  <si>
    <t>Plan kosztów — standard T [zł]</t>
  </si>
  <si>
    <t>Max dotacja — standard (min(G, 80%T)) [zł]</t>
  </si>
  <si>
    <t>Wkład własny — standard (T−dotacja) [zł]</t>
  </si>
  <si>
    <t>Plan kosztów — inwestycyjny T [zł]</t>
  </si>
  <si>
    <t>Max dotacja — inwestycyjny (min(G, 50%T)) [zł]</t>
  </si>
  <si>
    <t>Wkład własny — inwestycyjny (T−dotacja) [zł]</t>
  </si>
  <si>
    <t>Przedszkole (180 dzieci)</t>
  </si>
  <si>
    <t>Szkoła podstawowa (450 uczniów)</t>
  </si>
  <si>
    <t>Liceum ogólnokształcące (800 uczniów)</t>
  </si>
  <si>
    <t>Poradnia psychologiczno-pedagogiczna (PPP)</t>
  </si>
  <si>
    <t>Centrum kształcenia zawodowego (CKZ)</t>
  </si>
  <si>
    <t>Nazwa placówki</t>
  </si>
  <si>
    <t>Limit (G) [zł]</t>
  </si>
  <si>
    <t>Plan kosztów — T [zł]</t>
  </si>
  <si>
    <t>Tryb (standard/inwestycyjny)</t>
  </si>
  <si>
    <t>Maks. dotacja [zł]</t>
  </si>
  <si>
    <t>Wkład własny [zł]</t>
  </si>
  <si>
    <t>(wpisz)</t>
  </si>
  <si>
    <t>standard</t>
  </si>
  <si>
    <t>inwestycyjny</t>
  </si>
  <si>
    <t>wkład własny finansowy 20%</t>
  </si>
  <si>
    <t>Limit dofinansowania (80%) [zł]</t>
  </si>
  <si>
    <t xml:space="preserve">Razem środki finansowe na realizację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</si>
</sst>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44" fontId="0" fillId="0" borderId="0" xfId="1" applyFont="1"/>
    <xf numFmtId="9" fontId="0" fillId="0" borderId="0" xfId="0" applyNumberFormat="1"/>
    <xf numFmtId="44" fontId="0" fillId="0" borderId="0" xfId="0" applyNumberFormat="1"/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G28" sqref="G28"/>
    </sheetView>
  </sheetViews>
  <sheetFormatPr defaultRowHeight="15" x14ac:dyDescent="0.25"/>
  <cols>
    <col min="1" max="1" width="75.7109375" customWidth="1"/>
    <col min="2" max="4" width="31.7109375" customWidth="1"/>
  </cols>
  <sheetData>
    <row r="1" spans="1:7" x14ac:dyDescent="0.25">
      <c r="A1" s="1" t="s">
        <v>0</v>
      </c>
      <c r="B1" s="1" t="s">
        <v>39</v>
      </c>
      <c r="C1" t="s">
        <v>38</v>
      </c>
      <c r="D1" t="s">
        <v>40</v>
      </c>
    </row>
    <row r="2" spans="1:7" x14ac:dyDescent="0.25">
      <c r="A2" t="s">
        <v>2</v>
      </c>
      <c r="B2" s="2">
        <v>15000</v>
      </c>
      <c r="C2" s="4">
        <f>SUM(B2*20%)/80%</f>
        <v>3750</v>
      </c>
      <c r="D2" s="4">
        <f>SUM(B2:C2)</f>
        <v>18750</v>
      </c>
      <c r="G2" s="3"/>
    </row>
    <row r="3" spans="1:7" x14ac:dyDescent="0.25">
      <c r="A3" t="s">
        <v>3</v>
      </c>
      <c r="B3" s="2">
        <v>30000</v>
      </c>
      <c r="C3" s="4">
        <f t="shared" ref="C3:C18" si="0">SUM(B3*20%)/80%</f>
        <v>7500</v>
      </c>
      <c r="D3" s="4">
        <f t="shared" ref="D3:D18" si="1">SUM(B3:C3)</f>
        <v>37500</v>
      </c>
    </row>
    <row r="4" spans="1:7" x14ac:dyDescent="0.25">
      <c r="A4" t="s">
        <v>4</v>
      </c>
      <c r="B4" s="2">
        <v>45000</v>
      </c>
      <c r="C4" s="4">
        <f t="shared" si="0"/>
        <v>11250</v>
      </c>
      <c r="D4" s="4">
        <f t="shared" si="1"/>
        <v>56250</v>
      </c>
    </row>
    <row r="5" spans="1:7" x14ac:dyDescent="0.25">
      <c r="B5" s="2"/>
      <c r="C5" s="4"/>
      <c r="D5" s="4">
        <f t="shared" si="1"/>
        <v>0</v>
      </c>
    </row>
    <row r="6" spans="1:7" x14ac:dyDescent="0.25">
      <c r="A6" t="s">
        <v>5</v>
      </c>
      <c r="B6" s="2">
        <v>30000</v>
      </c>
      <c r="C6" s="4">
        <f t="shared" si="0"/>
        <v>7500</v>
      </c>
      <c r="D6" s="4">
        <f t="shared" si="1"/>
        <v>37500</v>
      </c>
    </row>
    <row r="7" spans="1:7" x14ac:dyDescent="0.25">
      <c r="A7" t="s">
        <v>6</v>
      </c>
      <c r="B7" s="2">
        <v>45000</v>
      </c>
      <c r="C7" s="4">
        <f t="shared" si="0"/>
        <v>11250</v>
      </c>
      <c r="D7" s="4">
        <f t="shared" si="1"/>
        <v>56250</v>
      </c>
    </row>
    <row r="8" spans="1:7" x14ac:dyDescent="0.25">
      <c r="A8" t="s">
        <v>7</v>
      </c>
      <c r="B8" s="2">
        <v>60000</v>
      </c>
      <c r="C8" s="4">
        <f t="shared" si="0"/>
        <v>15000</v>
      </c>
      <c r="D8" s="4">
        <f t="shared" si="1"/>
        <v>75000</v>
      </c>
    </row>
    <row r="9" spans="1:7" x14ac:dyDescent="0.25">
      <c r="A9" t="s">
        <v>8</v>
      </c>
      <c r="B9" s="2">
        <v>75000</v>
      </c>
      <c r="C9" s="4">
        <f t="shared" si="0"/>
        <v>18750</v>
      </c>
      <c r="D9" s="4">
        <f t="shared" si="1"/>
        <v>93750</v>
      </c>
    </row>
    <row r="10" spans="1:7" x14ac:dyDescent="0.25">
      <c r="A10" t="s">
        <v>9</v>
      </c>
      <c r="B10" s="2">
        <v>100000</v>
      </c>
      <c r="C10" s="4">
        <f t="shared" si="0"/>
        <v>25000</v>
      </c>
      <c r="D10" s="4">
        <f t="shared" si="1"/>
        <v>125000</v>
      </c>
    </row>
    <row r="11" spans="1:7" x14ac:dyDescent="0.25">
      <c r="B11" s="2"/>
      <c r="C11" s="4"/>
      <c r="D11" s="4">
        <f t="shared" si="1"/>
        <v>0</v>
      </c>
    </row>
    <row r="12" spans="1:7" x14ac:dyDescent="0.25">
      <c r="A12" t="s">
        <v>10</v>
      </c>
      <c r="B12" s="2">
        <v>30000</v>
      </c>
      <c r="C12" s="4">
        <f t="shared" si="0"/>
        <v>7500</v>
      </c>
      <c r="D12" s="4">
        <f t="shared" si="1"/>
        <v>37500</v>
      </c>
    </row>
    <row r="13" spans="1:7" x14ac:dyDescent="0.25">
      <c r="A13" t="s">
        <v>11</v>
      </c>
      <c r="B13" s="2">
        <v>45000</v>
      </c>
      <c r="C13" s="4">
        <f t="shared" si="0"/>
        <v>11250</v>
      </c>
      <c r="D13" s="4">
        <f t="shared" si="1"/>
        <v>56250</v>
      </c>
    </row>
    <row r="14" spans="1:7" x14ac:dyDescent="0.25">
      <c r="A14" t="s">
        <v>12</v>
      </c>
      <c r="B14" s="2">
        <v>60000</v>
      </c>
      <c r="C14" s="4">
        <f t="shared" si="0"/>
        <v>15000</v>
      </c>
      <c r="D14" s="4">
        <f t="shared" si="1"/>
        <v>75000</v>
      </c>
    </row>
    <row r="15" spans="1:7" x14ac:dyDescent="0.25">
      <c r="A15" t="s">
        <v>13</v>
      </c>
      <c r="B15" s="2">
        <v>75000</v>
      </c>
      <c r="C15" s="4">
        <f t="shared" si="0"/>
        <v>18750</v>
      </c>
      <c r="D15" s="4">
        <f t="shared" si="1"/>
        <v>93750</v>
      </c>
    </row>
    <row r="16" spans="1:7" x14ac:dyDescent="0.25">
      <c r="A16" t="s">
        <v>14</v>
      </c>
      <c r="B16" s="2">
        <v>100000</v>
      </c>
      <c r="C16" s="4">
        <f t="shared" si="0"/>
        <v>25000</v>
      </c>
      <c r="D16" s="4">
        <f t="shared" si="1"/>
        <v>125000</v>
      </c>
    </row>
    <row r="17" spans="1:4" x14ac:dyDescent="0.25">
      <c r="B17" s="2"/>
      <c r="C17" s="4"/>
      <c r="D17" s="4">
        <f t="shared" si="1"/>
        <v>0</v>
      </c>
    </row>
    <row r="18" spans="1:4" x14ac:dyDescent="0.25">
      <c r="A18" t="s">
        <v>15</v>
      </c>
      <c r="B18" s="2">
        <v>75000</v>
      </c>
      <c r="C18" s="4">
        <f t="shared" si="0"/>
        <v>18750</v>
      </c>
      <c r="D18" s="4">
        <f t="shared" si="1"/>
        <v>93750</v>
      </c>
    </row>
    <row r="19" spans="1:4" x14ac:dyDescent="0.25">
      <c r="A19" t="s">
        <v>16</v>
      </c>
      <c r="B1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workbookViewId="0"/>
  </sheetViews>
  <sheetFormatPr defaultRowHeight="15" x14ac:dyDescent="0.25"/>
  <sheetData>
    <row r="1" spans="1:8" x14ac:dyDescent="0.25">
      <c r="A1" s="1" t="s">
        <v>17</v>
      </c>
      <c r="B1" s="1" t="s">
        <v>1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  <c r="H1" s="1" t="s">
        <v>23</v>
      </c>
    </row>
    <row r="2" spans="1:8" x14ac:dyDescent="0.25">
      <c r="A2" t="s">
        <v>24</v>
      </c>
      <c r="B2">
        <v>30000</v>
      </c>
      <c r="C2">
        <v>37500</v>
      </c>
      <c r="D2">
        <v>30000</v>
      </c>
      <c r="E2">
        <v>7500</v>
      </c>
      <c r="F2">
        <v>60000</v>
      </c>
      <c r="G2">
        <v>30000</v>
      </c>
      <c r="H2">
        <v>30000</v>
      </c>
    </row>
    <row r="3" spans="1:8" x14ac:dyDescent="0.25">
      <c r="A3" t="s">
        <v>25</v>
      </c>
      <c r="B3">
        <v>60000</v>
      </c>
      <c r="C3">
        <v>75000</v>
      </c>
      <c r="D3">
        <v>60000</v>
      </c>
      <c r="E3">
        <v>15000</v>
      </c>
      <c r="F3">
        <v>120000</v>
      </c>
      <c r="G3">
        <v>60000</v>
      </c>
      <c r="H3">
        <v>60000</v>
      </c>
    </row>
    <row r="4" spans="1:8" x14ac:dyDescent="0.25">
      <c r="A4" t="s">
        <v>26</v>
      </c>
      <c r="B4">
        <v>75000</v>
      </c>
      <c r="C4">
        <v>93750</v>
      </c>
      <c r="D4">
        <v>75000</v>
      </c>
      <c r="E4">
        <v>18750</v>
      </c>
      <c r="F4">
        <v>150000</v>
      </c>
      <c r="G4">
        <v>75000</v>
      </c>
      <c r="H4">
        <v>75000</v>
      </c>
    </row>
    <row r="5" spans="1:8" x14ac:dyDescent="0.25">
      <c r="A5" t="s">
        <v>27</v>
      </c>
      <c r="B5">
        <v>75000</v>
      </c>
      <c r="C5">
        <v>93750</v>
      </c>
      <c r="D5">
        <v>75000</v>
      </c>
      <c r="E5">
        <v>18750</v>
      </c>
      <c r="F5">
        <v>150000</v>
      </c>
      <c r="G5">
        <v>75000</v>
      </c>
      <c r="H5">
        <v>75000</v>
      </c>
    </row>
    <row r="6" spans="1:8" x14ac:dyDescent="0.25">
      <c r="A6" t="s">
        <v>28</v>
      </c>
      <c r="B6">
        <v>75000</v>
      </c>
      <c r="C6">
        <v>93750</v>
      </c>
      <c r="D6">
        <v>75000</v>
      </c>
      <c r="E6">
        <v>18750</v>
      </c>
      <c r="F6">
        <v>150000</v>
      </c>
      <c r="G6">
        <v>75000</v>
      </c>
      <c r="H6">
        <v>75000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/>
  </sheetViews>
  <sheetFormatPr defaultRowHeight="15" x14ac:dyDescent="0.25"/>
  <sheetData>
    <row r="1" spans="1:6" x14ac:dyDescent="0.25">
      <c r="A1" t="s">
        <v>29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</row>
    <row r="2" spans="1:6" x14ac:dyDescent="0.25">
      <c r="A2" t="s">
        <v>35</v>
      </c>
      <c r="B2">
        <v>60000</v>
      </c>
      <c r="C2">
        <v>80000</v>
      </c>
      <c r="D2" t="s">
        <v>36</v>
      </c>
      <c r="E2">
        <f>MIN(B2,IF(LOWER(D2)="standard",0.8*C2,0.5*C2))</f>
        <v>60000</v>
      </c>
      <c r="F2">
        <f>C2-E2</f>
        <v>20000</v>
      </c>
    </row>
    <row r="3" spans="1:6" x14ac:dyDescent="0.25">
      <c r="A3" t="s">
        <v>35</v>
      </c>
      <c r="B3">
        <v>75000</v>
      </c>
      <c r="C3">
        <v>120000</v>
      </c>
      <c r="D3" t="s">
        <v>37</v>
      </c>
      <c r="E3">
        <f>MIN(B3,IF(LOWER(D3)="standard",0.8*C3,0.5*C3))</f>
        <v>60000</v>
      </c>
      <c r="F3">
        <f>C3-E3</f>
        <v>60000</v>
      </c>
    </row>
    <row r="4" spans="1:6" x14ac:dyDescent="0.25">
      <c r="A4" t="s">
        <v>35</v>
      </c>
      <c r="B4">
        <v>30000</v>
      </c>
      <c r="C4">
        <v>35000</v>
      </c>
      <c r="D4" t="s">
        <v>36</v>
      </c>
      <c r="E4">
        <f>MIN(B4,IF(LOWER(D4)="standard",0.8*C4,0.5*C4))</f>
        <v>28000</v>
      </c>
      <c r="F4">
        <f>C4-E4</f>
        <v>7000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Limity (wg rozporządzenia)</vt:lpstr>
      <vt:lpstr>Kalkulator — przykłady</vt:lpstr>
      <vt:lpstr>Twoje wyliczenia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Copy Service firma</cp:lastModifiedBy>
  <dcterms:created xsi:type="dcterms:W3CDTF">2025-09-17T18:39:46Z</dcterms:created>
  <dcterms:modified xsi:type="dcterms:W3CDTF">2025-09-17T18:44:17Z</dcterms:modified>
</cp:coreProperties>
</file>